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tabRatio="624" activeTab="0"/>
  </bookViews>
  <sheets>
    <sheet name="Záradék " sheetId="1" r:id="rId1"/>
    <sheet name="Összesítő" sheetId="2" r:id="rId2"/>
    <sheet name="21. " sheetId="3" r:id="rId3"/>
    <sheet name="61." sheetId="4" r:id="rId4"/>
    <sheet name="63. " sheetId="5" r:id="rId5"/>
  </sheets>
  <definedNames>
    <definedName name="_xlnm.Print_Area" localSheetId="2">'21. '!$A$1:$I$9</definedName>
    <definedName name="_xlnm.Print_Area" localSheetId="3">'61.'!$A$1:$I$4</definedName>
    <definedName name="_xlnm.Print_Area" localSheetId="4">'63. '!$A$1:$I$3</definedName>
    <definedName name="_xlnm.Print_Area" localSheetId="1">'Összesítő'!$A$1:$D$6</definedName>
  </definedNames>
  <calcPr fullCalcOnLoad="1"/>
</workbook>
</file>

<file path=xl/sharedStrings.xml><?xml version="1.0" encoding="utf-8"?>
<sst xmlns="http://schemas.openxmlformats.org/spreadsheetml/2006/main" count="94" uniqueCount="64">
  <si>
    <t>Munkanem megnevezése</t>
  </si>
  <si>
    <t>Ssz.</t>
  </si>
  <si>
    <t>Tételszám</t>
  </si>
  <si>
    <t>Tétel szövege</t>
  </si>
  <si>
    <t>Egység</t>
  </si>
  <si>
    <t>Díj összesen</t>
  </si>
  <si>
    <t>Munkanem összesen:</t>
  </si>
  <si>
    <t xml:space="preserve">m3     </t>
  </si>
  <si>
    <t>Összesen:</t>
  </si>
  <si>
    <t>Anyag egységár</t>
  </si>
  <si>
    <t>Díj egységár</t>
  </si>
  <si>
    <t>Anyag összesen</t>
  </si>
  <si>
    <t>3.  A munka ára</t>
  </si>
  <si>
    <t>2.2 Áfa</t>
  </si>
  <si>
    <t>2.1 ÁFA vetítési alap</t>
  </si>
  <si>
    <t>1.1 Közvetlen önköltség összesen</t>
  </si>
  <si>
    <t>1. Építmény közvetlen költségei</t>
  </si>
  <si>
    <t>Díjköltség</t>
  </si>
  <si>
    <t>Anyagköltség</t>
  </si>
  <si>
    <t>Megnevezés</t>
  </si>
  <si>
    <t>Költségvetés főösszesítő</t>
  </si>
  <si>
    <t>m2</t>
  </si>
  <si>
    <t xml:space="preserve">                                       </t>
  </si>
  <si>
    <t>m3</t>
  </si>
  <si>
    <t xml:space="preserve"> Készítette:</t>
  </si>
  <si>
    <t xml:space="preserve"> Kelt: 2019 év         hó      nap</t>
  </si>
  <si>
    <t>Ajánlattevő megnevezése:</t>
  </si>
  <si>
    <t>Ajánlattevő székhelye:</t>
  </si>
  <si>
    <t>Ajánlattevő cégjegyzékszáma/nyilvántartási száma:</t>
  </si>
  <si>
    <t>Ajánlattevő adószáma:</t>
  </si>
  <si>
    <t>Ajánlattevő MKIK regisztrációs száma:</t>
  </si>
  <si>
    <t>Köszbeszerzés I. rész</t>
  </si>
  <si>
    <t>Cégszerű aláírás</t>
  </si>
  <si>
    <t>Irtás, föld és sziklamunka</t>
  </si>
  <si>
    <t>Útburkolatalap és makadámburkolat készítése</t>
  </si>
  <si>
    <t>Munkanem
Kód</t>
  </si>
  <si>
    <t>Bitumenes alap és makadámburkolat készítése</t>
  </si>
  <si>
    <t>Anyag
  összege</t>
  </si>
  <si>
    <t>Díj 
összege</t>
  </si>
  <si>
    <t>Irtás, föld- és sziklamunka
Kiegészítő tevékenységek
Fejtett föld felrakása szállítóeszközre,
géppel,
talajosztály I-IV.
"Vagy azzal egyenértékű"</t>
  </si>
  <si>
    <t>21-005-0015832</t>
  </si>
  <si>
    <t>Irtás, föld- és sziklamunka
Csatornák földmunkái
Csatorna (nyílt árok) építése
bármely konzisztenciájú talajban vagy víz alól, gépi erővel,
szelvényméret: 1,1-6,0 m2 között
"Vagy azzal egyenértékű"</t>
  </si>
  <si>
    <t>63-102-2331444</t>
  </si>
  <si>
    <r>
      <rPr>
        <sz val="12"/>
        <rFont val="Arial Narrow"/>
        <family val="2"/>
      </rPr>
      <t>Ajánlatkérő neve:</t>
    </r>
    <r>
      <rPr>
        <b/>
        <sz val="12"/>
        <rFont val="Arial Narrow"/>
        <family val="2"/>
      </rPr>
      <t xml:space="preserve"> Komoró Község Önkormányzata</t>
    </r>
  </si>
  <si>
    <r>
      <t xml:space="preserve">Ajánlatkérő székhely: </t>
    </r>
    <r>
      <rPr>
        <b/>
        <sz val="12"/>
        <rFont val="Arial Narrow"/>
        <family val="2"/>
      </rPr>
      <t>4622 Komoró, Ady Endre utca 4.</t>
    </r>
  </si>
  <si>
    <r>
      <t xml:space="preserve">A munka leírása: </t>
    </r>
    <r>
      <rPr>
        <b/>
        <sz val="12"/>
        <color indexed="8"/>
        <rFont val="Arial Narrow"/>
        <family val="2"/>
      </rPr>
      <t>A Komoró 026 hrsz-ú mezőgazdasági gyűjtőút építési munkái.</t>
    </r>
  </si>
  <si>
    <t>E1 - Kiadási Tétel
026 hrsz</t>
  </si>
  <si>
    <t>Mennyiség</t>
  </si>
  <si>
    <t>Irtás, föld- és sziklamunka
Munkagödör és munkaárok készítése
Munkagödör földkiemelése épületek és műtárgyakhelyén bármely konzisztenciájú, I-IV. oszt. talajban,
gépi erővel, kiegészítő kézi munkával,
alapterület: 250,0 m2 felett,
bármely mélységnél
"Vagy azzal egyenértékű"</t>
  </si>
  <si>
    <t xml:space="preserve">21-003-0015022 </t>
  </si>
  <si>
    <t>Irtás, föld- és sziklamunka
Alakító földmunka
Tükörkészítés tömörítés nélkül,
sík felületen
gépi erővel,kiegészítő kézi munkával
talajosztály: I-IV.
"Vagy azzal egyenértékű"</t>
  </si>
  <si>
    <t>21-004-0015663</t>
  </si>
  <si>
    <t>Irtás, föld- és sziklamunka
Tömörítés
Tömörítés bármely tömörítési osztálybangépi erővel,
nagy felületen,
tömörségi fok: 95%
"Vagy azzal egyenértékű"</t>
  </si>
  <si>
    <t xml:space="preserve">21-008-0016210 </t>
  </si>
  <si>
    <t xml:space="preserve">21-008-0016275 </t>
  </si>
  <si>
    <t>Irtás, föld- és sziklamunka
Tömörítés
Simító hengerlésa földmű (tükör és padka) felületén,
gépi erővel,
3,0 m-nél nagyobb szélességnél
"Vagy azzal egyenértékű"</t>
  </si>
  <si>
    <t xml:space="preserve">21-011-0016406 </t>
  </si>
  <si>
    <t>Irtás, föld- és sziklamunka
Kiegészítő tevékenységek
Fejtett föld mozgatásaI-IV. osztályú talajban,
géppel,
10,0 m távolságig, 4,0 m mélységig,6,0 m magasságig
"Vagy azzal egyenértékű"</t>
  </si>
  <si>
    <t xml:space="preserve">21-011-0016452 </t>
  </si>
  <si>
    <t>Útburkolatalap és makadámburkolat készítése
Mechanikailag stabilizált alaprétegek
Mechanikailag stabilizált alapréteg készítése útgyaluval,
M56 jelű, 15-25 cm vastagságban
Speciális zúzottkő andezit, M56, KŐKA, Komló
"Vagy azzal egyenértékű"</t>
  </si>
  <si>
    <t xml:space="preserve">61-002-2641662 </t>
  </si>
  <si>
    <t>Útburkolatalap és makadámburkolat készítése
Makadám rendszerű alapok
Szórt alap készítése, egy rétegben,
15-25 cm vastagságban, 4 cm hézagkitöltéssel,zúzottkőből vagy kohósalakkőből
Nemes zúzottkő andezit, NZ 32/50, KŐKA, Komló
"Vagy azzal egyenértékű"</t>
  </si>
  <si>
    <t xml:space="preserve">61-004-2642164 </t>
  </si>
  <si>
    <t>Bitumenes alap és makadámburkolat készítése
Fő- és mellék utak bitumenes burkolatai
Fő- és mellékutak bitumenes burkolatának készítése,
kiegyenlítő rétegként építhető aszfaltkeverékek (AC), az alapréteg szennyezettségének előzetes eltávolításával, bitumenemulziós permetezéssel,
4 méter szélességig,
AC 11 kopó aszfaltkeverékből, 25-60 mm vastagságban terítve
Kiegyenlítő réteg AC11 kopó 50/70, AC11 kopó 70/100 típusú bitumennel, N igénybevételi kat. útszakaszok kopórétege, homokkal, zúzalékkal
"Vagy azzal egyenértékű"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</si>
</sst>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#,##0\ _F_t"/>
    <numFmt numFmtId="169" formatCode="#,##0\ &quot;Ft&quot;"/>
    <numFmt numFmtId="170" formatCode="_-* #,##0.00\ [$Ft-40E]_-;\-* #,##0.00\ [$Ft-40E]_-;_-* &quot;-&quot;??\ [$Ft-40E]_-;_-@_-"/>
    <numFmt numFmtId="171" formatCode="_-* #,##0.0\ [$Ft-40E]_-;\-* #,##0.0\ [$Ft-40E]_-;_-* &quot;-&quot;??\ [$Ft-40E]_-;_-@_-"/>
    <numFmt numFmtId="172" formatCode="_-* #,##0\ [$Ft-40E]_-;\-* #,##0\ [$Ft-40E]_-;_-* &quot;-&quot;??\ [$Ft-40E]_-;_-@_-"/>
    <numFmt numFmtId="173" formatCode="_-* #,##0.000\ [$Ft-40E]_-;\-* #,##0.000\ [$Ft-40E]_-;_-* &quot;-&quot;??\ [$Ft-40E]_-;_-@_-"/>
    <numFmt numFmtId="174" formatCode="_-* #,##0.0000\ [$Ft-40E]_-;\-* #,##0.0000\ [$Ft-40E]_-;_-* &quot;-&quot;??\ [$Ft-40E]_-;_-@_-"/>
    <numFmt numFmtId="175" formatCode="_-* #,##0.00000\ [$Ft-40E]_-;\-* #,##0.00000\ [$Ft-40E]_-;_-* &quot;-&quot;??\ [$Ft-40E]_-;_-@_-"/>
    <numFmt numFmtId="176" formatCode="_-* #,##0.000\ _F_t_-;\-* #,##0.000\ _F_t_-;_-* &quot;-&quot;??\ _F_t_-;_-@_-"/>
    <numFmt numFmtId="177" formatCode="_-* #,##0.0\ _F_t_-;\-* #,##0.0\ _F_t_-;_-* &quot;-&quot;??\ _F_t_-;_-@_-"/>
    <numFmt numFmtId="178" formatCode="_-* #,##0\ _F_t_-;\-* #,##0\ _F_t_-;_-* &quot;-&quot;??\ _F_t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sz val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43" fontId="6" fillId="0" borderId="0" xfId="40" applyFont="1" applyFill="1" applyAlignment="1">
      <alignment vertical="center" wrapText="1"/>
    </xf>
    <xf numFmtId="0" fontId="6" fillId="32" borderId="0" xfId="0" applyFont="1" applyFill="1" applyAlignment="1">
      <alignment horizontal="center" vertical="center" wrapText="1"/>
    </xf>
    <xf numFmtId="170" fontId="6" fillId="33" borderId="0" xfId="0" applyNumberFormat="1" applyFont="1" applyFill="1" applyAlignment="1">
      <alignment horizontal="center" vertical="center" wrapText="1"/>
    </xf>
    <xf numFmtId="170" fontId="51" fillId="0" borderId="13" xfId="0" applyNumberFormat="1" applyFont="1" applyFill="1" applyBorder="1" applyAlignment="1">
      <alignment horizontal="center" vertical="center" wrapText="1"/>
    </xf>
    <xf numFmtId="170" fontId="51" fillId="0" borderId="0" xfId="0" applyNumberFormat="1" applyFont="1" applyFill="1" applyBorder="1" applyAlignment="1">
      <alignment horizontal="center" vertical="center" wrapText="1"/>
    </xf>
    <xf numFmtId="43" fontId="6" fillId="0" borderId="0" xfId="40" applyFont="1" applyAlignment="1">
      <alignment vertical="center" wrapText="1"/>
    </xf>
    <xf numFmtId="170" fontId="51" fillId="0" borderId="13" xfId="0" applyNumberFormat="1" applyFont="1" applyBorder="1" applyAlignment="1">
      <alignment horizontal="center" vertical="center" wrapText="1"/>
    </xf>
    <xf numFmtId="170" fontId="51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170" fontId="5" fillId="0" borderId="14" xfId="0" applyNumberFormat="1" applyFont="1" applyBorder="1" applyAlignment="1">
      <alignment vertical="top" wrapText="1"/>
    </xf>
    <xf numFmtId="170" fontId="5" fillId="0" borderId="10" xfId="0" applyNumberFormat="1" applyFont="1" applyBorder="1" applyAlignment="1">
      <alignment vertical="top" wrapText="1"/>
    </xf>
    <xf numFmtId="43" fontId="6" fillId="0" borderId="0" xfId="40" applyFont="1" applyFill="1" applyBorder="1" applyAlignment="1">
      <alignment horizontal="center" vertical="center" wrapText="1"/>
    </xf>
    <xf numFmtId="43" fontId="6" fillId="0" borderId="0" xfId="40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vertical="top"/>
    </xf>
    <xf numFmtId="0" fontId="52" fillId="0" borderId="15" xfId="0" applyFont="1" applyBorder="1" applyAlignment="1">
      <alignment vertical="top"/>
    </xf>
    <xf numFmtId="0" fontId="52" fillId="0" borderId="15" xfId="0" applyFont="1" applyBorder="1" applyAlignment="1">
      <alignment horizontal="right" vertical="top"/>
    </xf>
    <xf numFmtId="170" fontId="52" fillId="0" borderId="15" xfId="0" applyNumberFormat="1" applyFont="1" applyBorder="1" applyAlignment="1">
      <alignment vertical="top"/>
    </xf>
    <xf numFmtId="10" fontId="52" fillId="0" borderId="15" xfId="0" applyNumberFormat="1" applyFont="1" applyBorder="1" applyAlignment="1">
      <alignment vertical="top"/>
    </xf>
    <xf numFmtId="0" fontId="52" fillId="0" borderId="0" xfId="0" applyFont="1" applyAlignment="1">
      <alignment horizontal="left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54" fillId="0" borderId="0" xfId="0" applyFont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170" fontId="51" fillId="0" borderId="13" xfId="0" applyNumberFormat="1" applyFont="1" applyBorder="1" applyAlignment="1">
      <alignment vertical="center" wrapText="1"/>
    </xf>
    <xf numFmtId="170" fontId="51" fillId="0" borderId="0" xfId="0" applyNumberFormat="1" applyFont="1" applyBorder="1" applyAlignment="1">
      <alignment vertical="center" wrapText="1"/>
    </xf>
    <xf numFmtId="170" fontId="5" fillId="33" borderId="0" xfId="0" applyNumberFormat="1" applyFont="1" applyFill="1" applyBorder="1" applyAlignment="1">
      <alignment horizontal="center" vertical="center" wrapText="1"/>
    </xf>
    <xf numFmtId="170" fontId="5" fillId="0" borderId="20" xfId="0" applyNumberFormat="1" applyFont="1" applyBorder="1" applyAlignment="1">
      <alignment vertical="top" wrapText="1"/>
    </xf>
    <xf numFmtId="170" fontId="5" fillId="0" borderId="22" xfId="0" applyNumberFormat="1" applyFont="1" applyBorder="1" applyAlignment="1">
      <alignment vertical="top" wrapText="1"/>
    </xf>
    <xf numFmtId="170" fontId="55" fillId="0" borderId="23" xfId="0" applyNumberFormat="1" applyFont="1" applyBorder="1" applyAlignment="1">
      <alignment vertical="center" wrapText="1"/>
    </xf>
    <xf numFmtId="170" fontId="55" fillId="0" borderId="24" xfId="0" applyNumberFormat="1" applyFont="1" applyBorder="1" applyAlignment="1">
      <alignment vertical="center" wrapText="1"/>
    </xf>
    <xf numFmtId="170" fontId="55" fillId="0" borderId="13" xfId="0" applyNumberFormat="1" applyFont="1" applyBorder="1" applyAlignment="1">
      <alignment vertical="center" wrapText="1"/>
    </xf>
    <xf numFmtId="170" fontId="55" fillId="0" borderId="0" xfId="0" applyNumberFormat="1" applyFont="1" applyBorder="1" applyAlignment="1">
      <alignment vertical="center" wrapText="1"/>
    </xf>
    <xf numFmtId="170" fontId="55" fillId="33" borderId="0" xfId="0" applyNumberFormat="1" applyFont="1" applyFill="1" applyAlignment="1">
      <alignment horizontal="center" vertical="center"/>
    </xf>
    <xf numFmtId="170" fontId="56" fillId="0" borderId="20" xfId="0" applyNumberFormat="1" applyFont="1" applyBorder="1" applyAlignment="1">
      <alignment/>
    </xf>
    <xf numFmtId="170" fontId="56" fillId="0" borderId="22" xfId="0" applyNumberFormat="1" applyFont="1" applyBorder="1" applyAlignment="1">
      <alignment/>
    </xf>
    <xf numFmtId="0" fontId="5" fillId="3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32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top" wrapText="1"/>
    </xf>
    <xf numFmtId="43" fontId="2" fillId="0" borderId="0" xfId="0" applyNumberFormat="1" applyFont="1" applyAlignment="1">
      <alignment vertical="top" wrapText="1"/>
    </xf>
    <xf numFmtId="49" fontId="57" fillId="0" borderId="0" xfId="0" applyNumberFormat="1" applyFont="1" applyFill="1" applyAlignment="1">
      <alignment horizontal="left" vertical="top" wrapText="1"/>
    </xf>
    <xf numFmtId="170" fontId="52" fillId="0" borderId="15" xfId="0" applyNumberFormat="1" applyFont="1" applyBorder="1" applyAlignment="1">
      <alignment horizontal="center" vertical="top"/>
    </xf>
    <xf numFmtId="170" fontId="53" fillId="0" borderId="10" xfId="0" applyNumberFormat="1" applyFont="1" applyBorder="1" applyAlignment="1">
      <alignment horizontal="center" vertical="top"/>
    </xf>
    <xf numFmtId="0" fontId="52" fillId="0" borderId="27" xfId="0" applyFont="1" applyBorder="1" applyAlignment="1">
      <alignment horizontal="center" vertical="top"/>
    </xf>
    <xf numFmtId="0" fontId="7" fillId="0" borderId="0" xfId="56" applyFont="1" applyAlignment="1">
      <alignment horizontal="left" vertical="top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170" fontId="53" fillId="0" borderId="27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0" fontId="6" fillId="0" borderId="16" xfId="0" applyNumberFormat="1" applyFont="1" applyBorder="1" applyAlignment="1">
      <alignment vertical="top" wrapText="1"/>
    </xf>
    <xf numFmtId="170" fontId="6" fillId="0" borderId="31" xfId="0" applyNumberFormat="1" applyFont="1" applyBorder="1" applyAlignment="1">
      <alignment vertical="top" wrapText="1"/>
    </xf>
    <xf numFmtId="170" fontId="6" fillId="0" borderId="17" xfId="0" applyNumberFormat="1" applyFont="1" applyBorder="1" applyAlignment="1">
      <alignment vertical="top" wrapText="1"/>
    </xf>
    <xf numFmtId="170" fontId="5" fillId="0" borderId="32" xfId="0" applyNumberFormat="1" applyFont="1" applyBorder="1" applyAlignment="1">
      <alignment vertical="top" wrapText="1"/>
    </xf>
    <xf numFmtId="170" fontId="5" fillId="0" borderId="33" xfId="0" applyNumberFormat="1" applyFont="1" applyBorder="1" applyAlignment="1">
      <alignment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view="pageBreakPreview" zoomScale="130" zoomScaleSheetLayoutView="130" zoomScalePageLayoutView="0" workbookViewId="0" topLeftCell="A4">
      <selection activeCell="D29" sqref="D29"/>
    </sheetView>
  </sheetViews>
  <sheetFormatPr defaultColWidth="9.140625" defaultRowHeight="15"/>
  <cols>
    <col min="1" max="1" width="36.421875" style="26" customWidth="1"/>
    <col min="2" max="2" width="13.28125" style="26" customWidth="1"/>
    <col min="3" max="4" width="15.7109375" style="26" customWidth="1"/>
    <col min="5" max="16384" width="9.140625" style="26" customWidth="1"/>
  </cols>
  <sheetData>
    <row r="1" spans="1:4" ht="15.75">
      <c r="A1" s="69" t="s">
        <v>26</v>
      </c>
      <c r="B1" s="69"/>
      <c r="C1" s="69"/>
      <c r="D1" s="69"/>
    </row>
    <row r="2" spans="1:4" ht="15.75">
      <c r="A2" s="69" t="s">
        <v>27</v>
      </c>
      <c r="B2" s="69"/>
      <c r="C2" s="69"/>
      <c r="D2" s="69"/>
    </row>
    <row r="3" spans="1:6" ht="15.75">
      <c r="A3" s="69" t="s">
        <v>28</v>
      </c>
      <c r="B3" s="69"/>
      <c r="C3" s="69"/>
      <c r="D3" s="69"/>
      <c r="F3" s="25"/>
    </row>
    <row r="4" spans="1:4" ht="15.75">
      <c r="A4" s="69" t="s">
        <v>29</v>
      </c>
      <c r="B4" s="69"/>
      <c r="C4" s="69"/>
      <c r="D4" s="69"/>
    </row>
    <row r="5" spans="1:4" ht="15.75">
      <c r="A5" s="69" t="s">
        <v>30</v>
      </c>
      <c r="B5" s="69"/>
      <c r="C5" s="69"/>
      <c r="D5" s="69"/>
    </row>
    <row r="9" spans="1:4" ht="15.75">
      <c r="A9" s="70" t="s">
        <v>43</v>
      </c>
      <c r="B9" s="70"/>
      <c r="C9" s="70"/>
      <c r="D9" s="70"/>
    </row>
    <row r="10" spans="1:4" ht="15.75">
      <c r="A10" s="71" t="s">
        <v>44</v>
      </c>
      <c r="B10" s="71"/>
      <c r="C10" s="71"/>
      <c r="D10" s="71"/>
    </row>
    <row r="11" spans="1:4" ht="15.75">
      <c r="A11" s="27"/>
      <c r="B11" s="27"/>
      <c r="C11" s="27"/>
      <c r="D11" s="27"/>
    </row>
    <row r="12" spans="1:3" ht="15.75">
      <c r="A12" s="28"/>
      <c r="C12" s="26" t="s">
        <v>25</v>
      </c>
    </row>
    <row r="13" spans="1:3" ht="15.75">
      <c r="A13" s="29"/>
      <c r="C13" s="26" t="s">
        <v>24</v>
      </c>
    </row>
    <row r="14" spans="1:3" ht="15.75">
      <c r="A14" s="26" t="s">
        <v>22</v>
      </c>
      <c r="C14" s="26" t="s">
        <v>22</v>
      </c>
    </row>
    <row r="15" spans="1:3" ht="15.75">
      <c r="A15" s="26" t="s">
        <v>22</v>
      </c>
      <c r="C15" s="26" t="s">
        <v>22</v>
      </c>
    </row>
    <row r="16" spans="1:4" ht="15.75">
      <c r="A16" s="72" t="s">
        <v>45</v>
      </c>
      <c r="B16" s="72"/>
      <c r="C16" s="72"/>
      <c r="D16" s="72"/>
    </row>
    <row r="17" spans="1:4" ht="18" customHeight="1">
      <c r="A17" s="30"/>
      <c r="B17" s="30"/>
      <c r="C17" s="30"/>
      <c r="D17" s="30"/>
    </row>
    <row r="18" spans="1:4" ht="15.75">
      <c r="A18" s="73" t="s">
        <v>31</v>
      </c>
      <c r="B18" s="73"/>
      <c r="C18" s="73"/>
      <c r="D18" s="73"/>
    </row>
    <row r="19" ht="15.75">
      <c r="A19" s="31"/>
    </row>
    <row r="21" spans="1:4" ht="15.75">
      <c r="A21" s="74" t="s">
        <v>20</v>
      </c>
      <c r="B21" s="74"/>
      <c r="C21" s="74"/>
      <c r="D21" s="74"/>
    </row>
    <row r="22" spans="1:4" ht="15.75">
      <c r="A22" s="32" t="s">
        <v>19</v>
      </c>
      <c r="B22" s="32"/>
      <c r="C22" s="33" t="s">
        <v>18</v>
      </c>
      <c r="D22" s="33" t="s">
        <v>17</v>
      </c>
    </row>
    <row r="23" spans="1:4" ht="15.75">
      <c r="A23" s="32" t="s">
        <v>16</v>
      </c>
      <c r="B23" s="32"/>
      <c r="C23" s="34">
        <f>Összesítő!C6</f>
        <v>0</v>
      </c>
      <c r="D23" s="34">
        <f>Összesítő!D6</f>
        <v>0</v>
      </c>
    </row>
    <row r="24" spans="1:4" ht="15.75">
      <c r="A24" s="32" t="s">
        <v>15</v>
      </c>
      <c r="B24" s="32"/>
      <c r="C24" s="34">
        <f>ROUND(C23,0)</f>
        <v>0</v>
      </c>
      <c r="D24" s="34">
        <f>ROUND(D23,0)</f>
        <v>0</v>
      </c>
    </row>
    <row r="25" spans="1:4" ht="15.75">
      <c r="A25" s="26" t="s">
        <v>14</v>
      </c>
      <c r="C25" s="75">
        <f>ROUND(C24+D24,0)</f>
        <v>0</v>
      </c>
      <c r="D25" s="75"/>
    </row>
    <row r="26" spans="1:4" ht="15.75">
      <c r="A26" s="32" t="s">
        <v>13</v>
      </c>
      <c r="B26" s="35">
        <v>0.27</v>
      </c>
      <c r="C26" s="66">
        <f>ROUND(C25*B26,0)</f>
        <v>0</v>
      </c>
      <c r="D26" s="66"/>
    </row>
    <row r="27" spans="1:4" ht="15.75">
      <c r="A27" s="32" t="s">
        <v>12</v>
      </c>
      <c r="B27" s="32"/>
      <c r="C27" s="67">
        <f>ROUND(C25+C26,0)</f>
        <v>0</v>
      </c>
      <c r="D27" s="67"/>
    </row>
    <row r="33" spans="3:4" ht="15.75">
      <c r="C33" s="68" t="s">
        <v>32</v>
      </c>
      <c r="D33" s="68"/>
    </row>
    <row r="34" ht="15.75">
      <c r="A34" s="36"/>
    </row>
    <row r="35" ht="15.75">
      <c r="A35" s="36"/>
    </row>
    <row r="36" ht="15.75">
      <c r="A36" s="36"/>
    </row>
  </sheetData>
  <sheetProtection/>
  <mergeCells count="14">
    <mergeCell ref="A16:D16"/>
    <mergeCell ref="A18:D18"/>
    <mergeCell ref="A21:D21"/>
    <mergeCell ref="C25:D25"/>
    <mergeCell ref="C26:D26"/>
    <mergeCell ref="C27:D27"/>
    <mergeCell ref="C33:D33"/>
    <mergeCell ref="A1:D1"/>
    <mergeCell ref="A2:D2"/>
    <mergeCell ref="A3:D3"/>
    <mergeCell ref="A4:D4"/>
    <mergeCell ref="A5:D5"/>
    <mergeCell ref="A9:D9"/>
    <mergeCell ref="A10:D10"/>
  </mergeCells>
  <printOptions/>
  <pageMargins left="0.25" right="0.25" top="0.75" bottom="0.75" header="0.3" footer="0.3"/>
  <pageSetup firstPageNumber="-4105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view="pageBreakPreview" zoomScale="115" zoomScaleNormal="130" zoomScaleSheetLayoutView="115" zoomScalePageLayoutView="0" workbookViewId="0" topLeftCell="A1">
      <selection activeCell="D13" sqref="D13"/>
    </sheetView>
  </sheetViews>
  <sheetFormatPr defaultColWidth="9.140625" defaultRowHeight="15"/>
  <cols>
    <col min="1" max="1" width="11.28125" style="6" customWidth="1"/>
    <col min="2" max="2" width="35.28125" style="1" customWidth="1"/>
    <col min="3" max="3" width="16.00390625" style="1" customWidth="1"/>
    <col min="4" max="4" width="16.57421875" style="1" customWidth="1"/>
    <col min="5" max="16384" width="9.140625" style="6" customWidth="1"/>
  </cols>
  <sheetData>
    <row r="1" spans="1:4" ht="33" customHeight="1">
      <c r="A1" s="76" t="s">
        <v>35</v>
      </c>
      <c r="B1" s="77" t="s">
        <v>0</v>
      </c>
      <c r="C1" s="78" t="s">
        <v>46</v>
      </c>
      <c r="D1" s="79"/>
    </row>
    <row r="2" spans="1:4" s="5" customFormat="1" ht="25.5">
      <c r="A2" s="76"/>
      <c r="B2" s="77"/>
      <c r="C2" s="37" t="s">
        <v>37</v>
      </c>
      <c r="D2" s="38" t="s">
        <v>38</v>
      </c>
    </row>
    <row r="3" spans="1:4" ht="12.75">
      <c r="A3" s="39">
        <v>21</v>
      </c>
      <c r="B3" s="40" t="s">
        <v>33</v>
      </c>
      <c r="C3" s="82">
        <f>'21. '!H9</f>
        <v>0</v>
      </c>
      <c r="D3" s="83">
        <f>'21. '!I9</f>
        <v>0</v>
      </c>
    </row>
    <row r="4" spans="1:4" ht="15" customHeight="1">
      <c r="A4" s="39">
        <v>61</v>
      </c>
      <c r="B4" s="40" t="s">
        <v>34</v>
      </c>
      <c r="C4" s="82">
        <f>'61.'!H4</f>
        <v>0</v>
      </c>
      <c r="D4" s="84">
        <f>'61.'!I4</f>
        <v>0</v>
      </c>
    </row>
    <row r="5" spans="1:4" ht="15" customHeight="1" thickBot="1">
      <c r="A5" s="39">
        <v>63</v>
      </c>
      <c r="B5" s="40" t="s">
        <v>36</v>
      </c>
      <c r="C5" s="82">
        <f>'63. '!H3</f>
        <v>0</v>
      </c>
      <c r="D5" s="84">
        <f>'63. '!I3</f>
        <v>0</v>
      </c>
    </row>
    <row r="6" spans="1:4" ht="13.5" thickBot="1">
      <c r="A6" s="41"/>
      <c r="B6" s="42" t="s">
        <v>8</v>
      </c>
      <c r="C6" s="85">
        <f>SUM(C3:C5)</f>
        <v>0</v>
      </c>
      <c r="D6" s="86">
        <f>SUM(D3:D5)</f>
        <v>0</v>
      </c>
    </row>
    <row r="7" spans="2:4" s="5" customFormat="1" ht="12.75">
      <c r="B7" s="1"/>
      <c r="C7" s="1"/>
      <c r="D7" s="1"/>
    </row>
  </sheetData>
  <sheetProtection/>
  <mergeCells count="3">
    <mergeCell ref="A1:A2"/>
    <mergeCell ref="B1:B2"/>
    <mergeCell ref="C1:D1"/>
  </mergeCells>
  <printOptions/>
  <pageMargins left="0.25" right="0.25" top="0.75" bottom="0.75" header="0.3" footer="0.3"/>
  <pageSetup fitToHeight="1" fitToWidth="1" horizontalDpi="300" verticalDpi="300" orientation="landscape" paperSize="9" r:id="rId1"/>
  <headerFooter>
    <oddFooter>&amp;C&amp;P. oldal</oddFooter>
  </headerFooter>
  <colBreaks count="1" manualBreakCount="1">
    <brk id="4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115" zoomScaleSheetLayoutView="115" workbookViewId="0" topLeftCell="A4">
      <selection activeCell="C4" sqref="C4"/>
    </sheetView>
  </sheetViews>
  <sheetFormatPr defaultColWidth="9.140625" defaultRowHeight="15"/>
  <cols>
    <col min="1" max="1" width="4.57421875" style="4" customWidth="1"/>
    <col min="2" max="2" width="12.421875" style="1" bestFit="1" customWidth="1"/>
    <col min="3" max="3" width="31.140625" style="1" customWidth="1"/>
    <col min="4" max="4" width="9.140625" style="3" bestFit="1" customWidth="1"/>
    <col min="5" max="5" width="6.57421875" style="1" bestFit="1" customWidth="1"/>
    <col min="6" max="6" width="12.7109375" style="1" bestFit="1" customWidth="1"/>
    <col min="7" max="7" width="11.7109375" style="1" bestFit="1" customWidth="1"/>
    <col min="8" max="8" width="11.00390625" style="1" bestFit="1" customWidth="1"/>
    <col min="9" max="9" width="10.8515625" style="1" customWidth="1"/>
    <col min="10" max="11" width="9.140625" style="1" customWidth="1"/>
    <col min="12" max="12" width="12.57421875" style="1" bestFit="1" customWidth="1"/>
    <col min="13" max="16384" width="9.140625" style="1" customWidth="1"/>
  </cols>
  <sheetData>
    <row r="1" spans="1:9" s="2" customFormat="1" ht="26.25" thickBot="1">
      <c r="A1" s="60" t="s">
        <v>1</v>
      </c>
      <c r="B1" s="60" t="s">
        <v>2</v>
      </c>
      <c r="C1" s="60" t="s">
        <v>3</v>
      </c>
      <c r="D1" s="60" t="s">
        <v>47</v>
      </c>
      <c r="E1" s="61" t="s">
        <v>4</v>
      </c>
      <c r="F1" s="60" t="s">
        <v>9</v>
      </c>
      <c r="G1" s="62" t="s">
        <v>10</v>
      </c>
      <c r="H1" s="7" t="s">
        <v>11</v>
      </c>
      <c r="I1" s="8" t="s">
        <v>5</v>
      </c>
    </row>
    <row r="2" spans="1:12" ht="126.75" customHeight="1">
      <c r="A2" s="9">
        <v>1</v>
      </c>
      <c r="B2" s="65" t="s">
        <v>49</v>
      </c>
      <c r="C2" s="10" t="s">
        <v>48</v>
      </c>
      <c r="D2" s="11">
        <v>1462.02</v>
      </c>
      <c r="E2" s="12" t="s">
        <v>7</v>
      </c>
      <c r="F2" s="13">
        <v>0</v>
      </c>
      <c r="G2" s="13">
        <v>0</v>
      </c>
      <c r="H2" s="14">
        <f aca="true" t="shared" si="0" ref="H2:H8">ROUND(D2*F2,0)</f>
        <v>0</v>
      </c>
      <c r="I2" s="15">
        <f aca="true" t="shared" si="1" ref="I2:I8">ROUND(D2*G2,0)</f>
        <v>0</v>
      </c>
      <c r="L2" s="64"/>
    </row>
    <row r="3" spans="1:12" ht="96.75" customHeight="1">
      <c r="A3" s="9">
        <v>2</v>
      </c>
      <c r="B3" s="65" t="s">
        <v>51</v>
      </c>
      <c r="C3" s="10" t="s">
        <v>50</v>
      </c>
      <c r="D3" s="16">
        <v>2478</v>
      </c>
      <c r="E3" s="12" t="s">
        <v>21</v>
      </c>
      <c r="F3" s="13">
        <v>0</v>
      </c>
      <c r="G3" s="13">
        <v>0</v>
      </c>
      <c r="H3" s="17">
        <f t="shared" si="0"/>
        <v>0</v>
      </c>
      <c r="I3" s="18">
        <f t="shared" si="1"/>
        <v>0</v>
      </c>
      <c r="L3" s="64"/>
    </row>
    <row r="4" spans="1:12" ht="96.75" customHeight="1">
      <c r="A4" s="9">
        <v>3</v>
      </c>
      <c r="B4" s="65" t="s">
        <v>40</v>
      </c>
      <c r="C4" s="10" t="s">
        <v>41</v>
      </c>
      <c r="D4" s="16">
        <v>389.4</v>
      </c>
      <c r="E4" s="12" t="s">
        <v>7</v>
      </c>
      <c r="F4" s="13">
        <v>0</v>
      </c>
      <c r="G4" s="13">
        <v>0</v>
      </c>
      <c r="H4" s="17">
        <f t="shared" si="0"/>
        <v>0</v>
      </c>
      <c r="I4" s="18">
        <f t="shared" si="1"/>
        <v>0</v>
      </c>
      <c r="L4" s="64"/>
    </row>
    <row r="5" spans="1:12" ht="96.75" customHeight="1">
      <c r="A5" s="9">
        <v>4</v>
      </c>
      <c r="B5" s="65" t="s">
        <v>53</v>
      </c>
      <c r="C5" s="10" t="s">
        <v>52</v>
      </c>
      <c r="D5" s="16">
        <v>1362.9</v>
      </c>
      <c r="E5" s="12" t="s">
        <v>7</v>
      </c>
      <c r="F5" s="13">
        <v>0</v>
      </c>
      <c r="G5" s="13">
        <v>0</v>
      </c>
      <c r="H5" s="17">
        <f t="shared" si="0"/>
        <v>0</v>
      </c>
      <c r="I5" s="18">
        <f t="shared" si="1"/>
        <v>0</v>
      </c>
      <c r="L5" s="64"/>
    </row>
    <row r="6" spans="1:12" ht="98.25" customHeight="1">
      <c r="A6" s="9">
        <v>5</v>
      </c>
      <c r="B6" s="65" t="s">
        <v>54</v>
      </c>
      <c r="C6" s="10" t="s">
        <v>55</v>
      </c>
      <c r="D6" s="11">
        <v>2478</v>
      </c>
      <c r="E6" s="12" t="s">
        <v>21</v>
      </c>
      <c r="F6" s="13">
        <v>0</v>
      </c>
      <c r="G6" s="13">
        <v>0</v>
      </c>
      <c r="H6" s="14">
        <f t="shared" si="0"/>
        <v>0</v>
      </c>
      <c r="I6" s="15">
        <f t="shared" si="1"/>
        <v>0</v>
      </c>
      <c r="L6" s="64"/>
    </row>
    <row r="7" spans="1:12" ht="86.25" customHeight="1">
      <c r="A7" s="9">
        <v>6</v>
      </c>
      <c r="B7" s="63" t="s">
        <v>56</v>
      </c>
      <c r="C7" s="10" t="s">
        <v>39</v>
      </c>
      <c r="D7" s="16">
        <v>2824.92</v>
      </c>
      <c r="E7" s="12" t="s">
        <v>7</v>
      </c>
      <c r="F7" s="13">
        <v>0</v>
      </c>
      <c r="G7" s="13">
        <v>0</v>
      </c>
      <c r="H7" s="17">
        <f t="shared" si="0"/>
        <v>0</v>
      </c>
      <c r="I7" s="18">
        <f t="shared" si="1"/>
        <v>0</v>
      </c>
      <c r="L7" s="64"/>
    </row>
    <row r="8" spans="1:12" ht="95.25" customHeight="1">
      <c r="A8" s="9">
        <v>7</v>
      </c>
      <c r="B8" s="20" t="s">
        <v>58</v>
      </c>
      <c r="C8" s="10" t="s">
        <v>57</v>
      </c>
      <c r="D8" s="16">
        <v>2824.92</v>
      </c>
      <c r="E8" s="12" t="s">
        <v>7</v>
      </c>
      <c r="F8" s="13">
        <v>0</v>
      </c>
      <c r="G8" s="13">
        <v>0</v>
      </c>
      <c r="H8" s="17">
        <f t="shared" si="0"/>
        <v>0</v>
      </c>
      <c r="I8" s="18">
        <f t="shared" si="1"/>
        <v>0</v>
      </c>
      <c r="L8" s="64"/>
    </row>
    <row r="9" spans="1:12" ht="15.75" customHeight="1" thickBot="1">
      <c r="A9" s="80" t="s">
        <v>6</v>
      </c>
      <c r="B9" s="80"/>
      <c r="C9" s="80"/>
      <c r="D9" s="80"/>
      <c r="E9" s="80"/>
      <c r="F9" s="80"/>
      <c r="G9" s="81"/>
      <c r="H9" s="21">
        <f>SUM(H2:H8)</f>
        <v>0</v>
      </c>
      <c r="I9" s="22">
        <f>SUM(I2:I8)</f>
        <v>0</v>
      </c>
      <c r="L9" s="64"/>
    </row>
  </sheetData>
  <sheetProtection/>
  <mergeCells count="1">
    <mergeCell ref="A9:G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8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115" zoomScaleNormal="115" zoomScaleSheetLayoutView="115" workbookViewId="0" topLeftCell="A1">
      <selection activeCell="A4" sqref="A4:G4"/>
    </sheetView>
  </sheetViews>
  <sheetFormatPr defaultColWidth="9.140625" defaultRowHeight="15"/>
  <cols>
    <col min="1" max="1" width="3.7109375" style="4" customWidth="1"/>
    <col min="2" max="2" width="12.421875" style="1" customWidth="1"/>
    <col min="3" max="3" width="30.28125" style="1" customWidth="1"/>
    <col min="4" max="4" width="9.140625" style="3" bestFit="1" customWidth="1"/>
    <col min="5" max="5" width="6.57421875" style="1" bestFit="1" customWidth="1"/>
    <col min="6" max="16384" width="9.140625" style="1" customWidth="1"/>
  </cols>
  <sheetData>
    <row r="1" spans="1:9" s="5" customFormat="1" ht="26.25" thickBot="1">
      <c r="A1" s="59" t="s">
        <v>1</v>
      </c>
      <c r="B1" s="59" t="s">
        <v>2</v>
      </c>
      <c r="C1" s="59" t="s">
        <v>3</v>
      </c>
      <c r="D1" s="59" t="s">
        <v>47</v>
      </c>
      <c r="E1" s="58" t="s">
        <v>4</v>
      </c>
      <c r="F1" s="59" t="s">
        <v>9</v>
      </c>
      <c r="G1" s="59" t="s">
        <v>10</v>
      </c>
      <c r="H1" s="7" t="s">
        <v>11</v>
      </c>
      <c r="I1" s="8" t="s">
        <v>5</v>
      </c>
    </row>
    <row r="2" spans="1:9" s="5" customFormat="1" ht="123" customHeight="1">
      <c r="A2" s="43">
        <v>1</v>
      </c>
      <c r="B2" s="19" t="s">
        <v>60</v>
      </c>
      <c r="C2" s="19" t="s">
        <v>59</v>
      </c>
      <c r="D2" s="24">
        <v>867.3</v>
      </c>
      <c r="E2" s="45" t="s">
        <v>23</v>
      </c>
      <c r="F2" s="48">
        <v>0</v>
      </c>
      <c r="G2" s="48">
        <v>0</v>
      </c>
      <c r="H2" s="51">
        <f>ROUND(D2*F2,0)</f>
        <v>0</v>
      </c>
      <c r="I2" s="52">
        <f>ROUND(D2*G2,0)</f>
        <v>0</v>
      </c>
    </row>
    <row r="3" spans="1:9" s="5" customFormat="1" ht="136.5" customHeight="1" thickBot="1">
      <c r="A3" s="43">
        <v>2</v>
      </c>
      <c r="B3" s="19" t="s">
        <v>62</v>
      </c>
      <c r="C3" s="19" t="s">
        <v>61</v>
      </c>
      <c r="D3" s="24">
        <v>495.6</v>
      </c>
      <c r="E3" s="45" t="s">
        <v>23</v>
      </c>
      <c r="F3" s="48">
        <v>0</v>
      </c>
      <c r="G3" s="48">
        <v>0</v>
      </c>
      <c r="H3" s="53">
        <f>ROUND(D3*F3,0)</f>
        <v>0</v>
      </c>
      <c r="I3" s="54">
        <f>ROUND(D3*G3,0)</f>
        <v>0</v>
      </c>
    </row>
    <row r="4" spans="1:9" ht="15" customHeight="1" thickBot="1">
      <c r="A4" s="80" t="s">
        <v>6</v>
      </c>
      <c r="B4" s="80"/>
      <c r="C4" s="80"/>
      <c r="D4" s="80"/>
      <c r="E4" s="80"/>
      <c r="F4" s="80"/>
      <c r="G4" s="80"/>
      <c r="H4" s="49">
        <f>SUM(H2:H3)</f>
        <v>0</v>
      </c>
      <c r="I4" s="50">
        <f>SUM(I2:I3)</f>
        <v>0</v>
      </c>
    </row>
  </sheetData>
  <sheetProtection/>
  <mergeCells count="1">
    <mergeCell ref="A4:G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88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view="pageBreakPreview" zoomScale="115" zoomScaleSheetLayoutView="115" workbookViewId="0" topLeftCell="A1">
      <selection activeCell="G7" sqref="G7"/>
    </sheetView>
  </sheetViews>
  <sheetFormatPr defaultColWidth="9.140625" defaultRowHeight="15"/>
  <cols>
    <col min="1" max="1" width="4.00390625" style="44" bestFit="1" customWidth="1"/>
    <col min="2" max="2" width="12.57421875" style="44" customWidth="1"/>
    <col min="3" max="3" width="29.421875" style="44" customWidth="1"/>
    <col min="4" max="4" width="9.140625" style="44" bestFit="1" customWidth="1"/>
    <col min="5" max="5" width="6.57421875" style="44" bestFit="1" customWidth="1"/>
    <col min="6" max="7" width="12.7109375" style="44" bestFit="1" customWidth="1"/>
    <col min="8" max="9" width="11.00390625" style="44" bestFit="1" customWidth="1"/>
    <col min="10" max="16384" width="9.140625" style="44" customWidth="1"/>
  </cols>
  <sheetData>
    <row r="1" spans="1:9" ht="26.25" thickBot="1">
      <c r="A1" s="59" t="s">
        <v>1</v>
      </c>
      <c r="B1" s="59" t="s">
        <v>2</v>
      </c>
      <c r="C1" s="59" t="s">
        <v>3</v>
      </c>
      <c r="D1" s="59" t="s">
        <v>47</v>
      </c>
      <c r="E1" s="58" t="s">
        <v>4</v>
      </c>
      <c r="F1" s="59" t="s">
        <v>9</v>
      </c>
      <c r="G1" s="59" t="s">
        <v>10</v>
      </c>
      <c r="H1" s="7" t="s">
        <v>11</v>
      </c>
      <c r="I1" s="8" t="s">
        <v>5</v>
      </c>
    </row>
    <row r="2" spans="1:9" ht="237.75" customHeight="1" thickBot="1">
      <c r="A2" s="43">
        <v>1</v>
      </c>
      <c r="B2" s="19" t="s">
        <v>42</v>
      </c>
      <c r="C2" s="19" t="s">
        <v>63</v>
      </c>
      <c r="D2" s="23">
        <v>99.12</v>
      </c>
      <c r="E2" s="45" t="s">
        <v>23</v>
      </c>
      <c r="F2" s="55">
        <v>0</v>
      </c>
      <c r="G2" s="55">
        <v>0</v>
      </c>
      <c r="H2" s="46">
        <f>ROUND(D2*F2,0)</f>
        <v>0</v>
      </c>
      <c r="I2" s="47">
        <f>ROUND(D2*G2,0)</f>
        <v>0</v>
      </c>
    </row>
    <row r="3" spans="1:9" ht="17.25" thickBot="1">
      <c r="A3" s="80" t="s">
        <v>6</v>
      </c>
      <c r="B3" s="80"/>
      <c r="C3" s="80"/>
      <c r="D3" s="80"/>
      <c r="E3" s="80"/>
      <c r="F3" s="80"/>
      <c r="G3" s="80"/>
      <c r="H3" s="56">
        <f>SUM(H2:H2)</f>
        <v>0</v>
      </c>
      <c r="I3" s="57">
        <f>SUM(I2:I2)</f>
        <v>0</v>
      </c>
    </row>
  </sheetData>
  <sheetProtection/>
  <mergeCells count="1"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7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Lukovics Istvan</cp:lastModifiedBy>
  <cp:lastPrinted>2019-02-04T08:52:26Z</cp:lastPrinted>
  <dcterms:created xsi:type="dcterms:W3CDTF">2010-03-04T17:45:07Z</dcterms:created>
  <dcterms:modified xsi:type="dcterms:W3CDTF">2019-02-04T13:42:17Z</dcterms:modified>
  <cp:category/>
  <cp:version/>
  <cp:contentType/>
  <cp:contentStatus/>
</cp:coreProperties>
</file>